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jects\Web\"/>
    </mc:Choice>
  </mc:AlternateContent>
  <bookViews>
    <workbookView xWindow="0" yWindow="0" windowWidth="20490" windowHeight="7755" tabRatio="667"/>
  </bookViews>
  <sheets>
    <sheet name="Disclaimer-License" sheetId="8" r:id="rId1"/>
    <sheet name="Absolute_IC_qHNMR" sheetId="3" r:id="rId2"/>
  </sheets>
  <definedNames>
    <definedName name="_xlnm.Print_Area" localSheetId="1">Absolute_IC_qHNMR!$A$1:$S$32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3" l="1"/>
  <c r="R17" i="3"/>
  <c r="Q17" i="3"/>
  <c r="P17" i="3"/>
  <c r="O17" i="3"/>
  <c r="N17" i="3"/>
  <c r="M17" i="3"/>
  <c r="L17" i="3"/>
  <c r="K17" i="3"/>
  <c r="J17" i="3"/>
  <c r="G14" i="3" l="1"/>
  <c r="G15" i="3"/>
  <c r="G31" i="3" s="1"/>
  <c r="G6" i="3" l="1"/>
</calcChain>
</file>

<file path=xl/sharedStrings.xml><?xml version="1.0" encoding="utf-8"?>
<sst xmlns="http://schemas.openxmlformats.org/spreadsheetml/2006/main" count="74" uniqueCount="70">
  <si>
    <t>Target Analyte</t>
  </si>
  <si>
    <t>Name</t>
  </si>
  <si>
    <t>Molecular Weight</t>
  </si>
  <si>
    <r>
      <t>MW</t>
    </r>
    <r>
      <rPr>
        <vertAlign val="subscript"/>
        <sz val="11"/>
        <color theme="1"/>
        <rFont val="Calibri"/>
        <family val="2"/>
        <scheme val="minor"/>
      </rPr>
      <t>t</t>
    </r>
  </si>
  <si>
    <t>t</t>
  </si>
  <si>
    <t>Value</t>
  </si>
  <si>
    <r>
      <t>Int</t>
    </r>
    <r>
      <rPr>
        <vertAlign val="subscript"/>
        <sz val="11"/>
        <color theme="1"/>
        <rFont val="Calibri"/>
        <family val="2"/>
        <scheme val="minor"/>
      </rPr>
      <t>t</t>
    </r>
  </si>
  <si>
    <t>Integral Value</t>
  </si>
  <si>
    <t>Number of Protons Giving Rise to Integral</t>
  </si>
  <si>
    <r>
      <t>n</t>
    </r>
    <r>
      <rPr>
        <vertAlign val="subscript"/>
        <sz val="11"/>
        <color theme="1"/>
        <rFont val="Calibri"/>
        <family val="2"/>
        <scheme val="minor"/>
      </rPr>
      <t>t</t>
    </r>
  </si>
  <si>
    <r>
      <t>m</t>
    </r>
    <r>
      <rPr>
        <vertAlign val="subscript"/>
        <sz val="11"/>
        <color theme="1"/>
        <rFont val="Calibri"/>
        <family val="2"/>
        <scheme val="minor"/>
      </rPr>
      <t>s</t>
    </r>
  </si>
  <si>
    <t>Internal Calibrant</t>
  </si>
  <si>
    <t>IC</t>
  </si>
  <si>
    <r>
      <t>MW</t>
    </r>
    <r>
      <rPr>
        <vertAlign val="subscript"/>
        <sz val="11"/>
        <color theme="1"/>
        <rFont val="Calibri"/>
        <family val="2"/>
        <scheme val="minor"/>
      </rPr>
      <t>IC</t>
    </r>
  </si>
  <si>
    <r>
      <t>Int</t>
    </r>
    <r>
      <rPr>
        <vertAlign val="subscript"/>
        <sz val="11"/>
        <color theme="1"/>
        <rFont val="Calibri"/>
        <family val="2"/>
        <scheme val="minor"/>
      </rPr>
      <t>IC</t>
    </r>
  </si>
  <si>
    <r>
      <t>n</t>
    </r>
    <r>
      <rPr>
        <vertAlign val="subscript"/>
        <sz val="11"/>
        <color theme="1"/>
        <rFont val="Calibri"/>
        <family val="2"/>
        <scheme val="minor"/>
      </rPr>
      <t>IC</t>
    </r>
  </si>
  <si>
    <t>DMSO2</t>
  </si>
  <si>
    <t>Purity</t>
  </si>
  <si>
    <t>Calculated Purity</t>
  </si>
  <si>
    <t>P</t>
  </si>
  <si>
    <r>
      <t>m</t>
    </r>
    <r>
      <rPr>
        <vertAlign val="subscript"/>
        <sz val="11"/>
        <color theme="1"/>
        <rFont val="Calibri"/>
        <family val="2"/>
        <scheme val="minor"/>
      </rPr>
      <t>IC</t>
    </r>
  </si>
  <si>
    <t>Consider the weighing precision when determining the number of decimal places for the reported purity</t>
  </si>
  <si>
    <t>Associated qHNMR Spectrum</t>
  </si>
  <si>
    <t>Figure 2 in Pauli et al., J. Med. Chem. (2014)</t>
  </si>
  <si>
    <t>Exact Weight (Mass) of Calibrant in Sample</t>
  </si>
  <si>
    <t>Exact Weight (mass) of Sample</t>
  </si>
  <si>
    <t>&lt;--Average Int per 1H</t>
  </si>
  <si>
    <t># of Hs--&gt;</t>
  </si>
  <si>
    <t>&lt;--St.Dev. of Integrals</t>
  </si>
  <si>
    <t>Calculation of Average Integrals for 1H</t>
  </si>
  <si>
    <t>Catechin</t>
  </si>
  <si>
    <t>Integral per 1H--&gt;</t>
  </si>
  <si>
    <t xml:space="preserve"> Sample Containing One Internal Calibrant</t>
  </si>
  <si>
    <t>Absolute Method w/Internal Calibration (IC)</t>
  </si>
  <si>
    <t>Calculated Fiels in BLUE - Do Not Change!</t>
  </si>
  <si>
    <t>Enter data in yellow fields ONLY</t>
  </si>
  <si>
    <t>Sample</t>
  </si>
  <si>
    <r>
      <t xml:space="preserve">Variable or </t>
    </r>
    <r>
      <rPr>
        <b/>
        <i/>
        <sz val="12"/>
        <color theme="1"/>
        <rFont val="Calibri"/>
        <family val="2"/>
        <scheme val="minor"/>
      </rPr>
      <t>Index</t>
    </r>
  </si>
  <si>
    <t>A - Data Entry</t>
  </si>
  <si>
    <t>B - Result</t>
  </si>
  <si>
    <t>C - Note</t>
  </si>
  <si>
    <t>Start Here---&gt;</t>
  </si>
  <si>
    <t>Int# 1</t>
  </si>
  <si>
    <t>Int# 2</t>
  </si>
  <si>
    <t>Int# 3</t>
  </si>
  <si>
    <t>Int# 4</t>
  </si>
  <si>
    <t>Int# 5</t>
  </si>
  <si>
    <t>Int# 6</t>
  </si>
  <si>
    <t>Int# 7</t>
  </si>
  <si>
    <t>Int# 8</t>
  </si>
  <si>
    <t>Int# 9</t>
  </si>
  <si>
    <t>Int# 10</t>
  </si>
  <si>
    <t>Parameter</t>
  </si>
  <si>
    <r>
      <t xml:space="preserve">      </t>
    </r>
    <r>
      <rPr>
        <b/>
        <sz val="11"/>
        <color rgb="FFC00000"/>
        <rFont val="Calibri"/>
        <family val="2"/>
        <scheme val="minor"/>
      </rPr>
      <t>Note</t>
    </r>
    <r>
      <rPr>
        <sz val="11"/>
        <color rgb="FFC00000"/>
        <rFont val="Calibri"/>
        <family val="2"/>
        <scheme val="minor"/>
      </rPr>
      <t>: leave YELLOW fields blank for unused values; do not use zero!</t>
    </r>
  </si>
  <si>
    <t>Purity of the Internal Calibrant</t>
  </si>
  <si>
    <r>
      <t>P</t>
    </r>
    <r>
      <rPr>
        <vertAlign val="subscript"/>
        <sz val="11"/>
        <color theme="1"/>
        <rFont val="Calibri"/>
        <family val="2"/>
        <scheme val="minor"/>
      </rPr>
      <t>IC</t>
    </r>
    <r>
      <rPr>
        <sz val="11"/>
        <color theme="1"/>
        <rFont val="Calibri"/>
        <family val="2"/>
        <scheme val="minor"/>
      </rPr>
      <t xml:space="preserve"> (fraction of 1)</t>
    </r>
  </si>
  <si>
    <t>qHNMR Workbook                                                 &lt;gfpauli&gt;</t>
  </si>
  <si>
    <t>STEP</t>
  </si>
  <si>
    <t>STEP 2:                   Target Analyte Integrals [Single or Multiple Integrals]</t>
  </si>
  <si>
    <t>ver20140511gfp</t>
  </si>
  <si>
    <t>The software is provided by the authors "as is" and any express or implied warranties, including, but not limited to, the implied warranties of merchantbility and fitness for a particular prupose are disclaimed. In no event shall the authors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t>
  </si>
  <si>
    <t>You can now switch to the other sheet.</t>
  </si>
  <si>
    <t>http://creativecommons.org/licenses/by-sa/4.0/</t>
  </si>
  <si>
    <t>Creative Commons Attribution Share-Alike 4.0 International License</t>
  </si>
  <si>
    <t>The qnmr Calc spreadsheets by are licensed under a</t>
  </si>
  <si>
    <t>Evaluation of quantitative 1H NMR (qHNMR) spectra for the determination of sample purity or content of target analytes utilizes calculations that involve parameters such as quantitative measures (e.g., integrals), molecular weights, signal proton equivalents (e.g., 1H), and sample weights.</t>
  </si>
  <si>
    <t xml:space="preserve">As outlined in Pauli et al, J. Med. Chem. 2014 , four main qHNMR methods exist according to the type of quantitative calibration: The absolute qHNMR methods with internal calibration (IC, Abs-qHNMR), external calibration (EC, Abs-qHNMR ), or combined external and internal calibration (ECIC, Abs-qHNMR); and the relative qHNMR method ("100%"; Rel-qHNMR), which requires no calibration. </t>
  </si>
  <si>
    <t>If you find these spreadsheets useful for your work, please reference: doi/10.1021/jm500734aj  or http://pubs.acs.org/doi/full/10.1021/jm500734a</t>
  </si>
  <si>
    <t>qNMR Calc: Spreadsheets for Quantitative 1H NMR (qHNMR) Calculations</t>
  </si>
  <si>
    <t>New versions may be available at : http://www.qnmr.org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</si>
</sst>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scheme val="minor"/>
    </font>
    <font>
      <b/>
      <sz val="11"/>
      <color theme="1"/>
      <name val="Calibri"/>
      <family val="2"/>
      <scheme val="minor"/>
    </font>
    <font>
      <sz val="16"/>
      <color theme="1"/>
      <name val="Calibri"/>
      <family val="2"/>
      <scheme val="minor"/>
    </font>
    <font>
      <b/>
      <sz val="12"/>
      <color theme="1"/>
      <name val="Calibri"/>
      <family val="2"/>
      <scheme val="minor"/>
    </font>
    <font>
      <vertAlign val="subscript"/>
      <sz val="11"/>
      <color theme="1"/>
      <name val="Calibri"/>
      <family val="2"/>
      <scheme val="minor"/>
    </font>
    <font>
      <i/>
      <sz val="11"/>
      <color theme="1"/>
      <name val="Calibri"/>
      <family val="2"/>
      <scheme val="minor"/>
    </font>
    <font>
      <sz val="10"/>
      <color theme="1"/>
      <name val="Calibri"/>
      <family val="2"/>
      <scheme val="minor"/>
    </font>
    <font>
      <b/>
      <sz val="20"/>
      <color theme="1"/>
      <name val="Calibri"/>
      <family val="2"/>
      <scheme val="minor"/>
    </font>
    <font>
      <b/>
      <sz val="14"/>
      <color theme="1"/>
      <name val="Calibri"/>
      <family val="2"/>
      <scheme val="minor"/>
    </font>
    <font>
      <b/>
      <i/>
      <sz val="12"/>
      <color theme="1"/>
      <name val="Calibri"/>
      <family val="2"/>
      <scheme val="minor"/>
    </font>
    <font>
      <sz val="11"/>
      <color rgb="FFC00000"/>
      <name val="Calibri"/>
      <family val="2"/>
      <scheme val="minor"/>
    </font>
    <font>
      <b/>
      <sz val="11"/>
      <color rgb="FFC00000"/>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6EFCE"/>
      </patternFill>
    </fill>
    <fill>
      <patternFill patternType="solid">
        <fgColor rgb="FFFFEB9C"/>
      </patternFill>
    </fill>
    <fill>
      <patternFill patternType="solid">
        <fgColor rgb="FFFFCC99"/>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2" fillId="7" borderId="0" applyNumberFormat="0" applyBorder="0" applyAlignment="0" applyProtection="0"/>
    <xf numFmtId="0" fontId="13" fillId="8" borderId="0" applyNumberFormat="0" applyBorder="0" applyAlignment="0" applyProtection="0"/>
    <xf numFmtId="0" fontId="14" fillId="9" borderId="4" applyNumberFormat="0" applyAlignment="0" applyProtection="0"/>
  </cellStyleXfs>
  <cellXfs count="52">
    <xf numFmtId="0" fontId="0" fillId="0" borderId="0" xfId="0"/>
    <xf numFmtId="0" fontId="0" fillId="0" borderId="0" xfId="0" applyAlignment="1">
      <alignment horizontal="right"/>
    </xf>
    <xf numFmtId="0" fontId="3" fillId="0" borderId="0" xfId="0" applyFont="1"/>
    <xf numFmtId="0" fontId="5" fillId="0" borderId="0" xfId="0" applyFont="1" applyAlignment="1">
      <alignment horizontal="right"/>
    </xf>
    <xf numFmtId="0" fontId="0" fillId="0" borderId="0" xfId="0" applyAlignment="1">
      <alignment horizontal="left"/>
    </xf>
    <xf numFmtId="0" fontId="0" fillId="2" borderId="0" xfId="0" applyFill="1"/>
    <xf numFmtId="0" fontId="0" fillId="2" borderId="0" xfId="0" applyFill="1" applyAlignment="1">
      <alignment horizontal="left"/>
    </xf>
    <xf numFmtId="0" fontId="5" fillId="2" borderId="0" xfId="0" applyFont="1" applyFill="1" applyAlignment="1">
      <alignment horizontal="right"/>
    </xf>
    <xf numFmtId="0" fontId="6" fillId="0" borderId="0" xfId="0" applyFont="1" applyAlignment="1">
      <alignment horizontal="right"/>
    </xf>
    <xf numFmtId="0" fontId="6" fillId="0" borderId="0" xfId="0" applyFont="1" applyAlignment="1">
      <alignment horizontal="left"/>
    </xf>
    <xf numFmtId="0" fontId="1" fillId="0" borderId="0" xfId="0" applyFont="1" applyAlignment="1">
      <alignment horizontal="right"/>
    </xf>
    <xf numFmtId="0" fontId="1" fillId="0" borderId="0" xfId="0" applyFont="1" applyAlignment="1">
      <alignment horizontal="right" vertical="center"/>
    </xf>
    <xf numFmtId="0" fontId="0" fillId="3" borderId="0" xfId="0" applyFill="1" applyAlignment="1">
      <alignment horizontal="left"/>
    </xf>
    <xf numFmtId="0" fontId="0" fillId="4" borderId="0" xfId="0" applyFill="1" applyAlignment="1">
      <alignment horizontal="left"/>
    </xf>
    <xf numFmtId="0" fontId="0" fillId="0" borderId="0" xfId="0" applyAlignment="1">
      <alignment horizontal="left" vertical="center" wrapText="1"/>
    </xf>
    <xf numFmtId="0" fontId="0" fillId="4" borderId="0" xfId="0" applyFill="1" applyAlignment="1">
      <alignment horizontal="center"/>
    </xf>
    <xf numFmtId="0" fontId="0" fillId="4" borderId="0" xfId="0" applyFill="1"/>
    <xf numFmtId="0" fontId="6" fillId="0" borderId="0" xfId="0" applyFont="1" applyAlignment="1">
      <alignment horizontal="center" vertical="center"/>
    </xf>
    <xf numFmtId="1" fontId="0" fillId="2" borderId="0" xfId="0" applyNumberFormat="1" applyFill="1" applyAlignment="1">
      <alignment horizontal="right"/>
    </xf>
    <xf numFmtId="2" fontId="0" fillId="3" borderId="0" xfId="0" applyNumberFormat="1" applyFill="1" applyAlignment="1">
      <alignment horizontal="right"/>
    </xf>
    <xf numFmtId="2" fontId="0" fillId="3" borderId="0" xfId="0" applyNumberFormat="1" applyFill="1"/>
    <xf numFmtId="2" fontId="0" fillId="3" borderId="0" xfId="0" applyNumberFormat="1" applyFill="1" applyAlignment="1">
      <alignment horizontal="left"/>
    </xf>
    <xf numFmtId="0" fontId="3" fillId="0" borderId="0" xfId="0" applyFont="1" applyAlignment="1">
      <alignment horizontal="center"/>
    </xf>
    <xf numFmtId="2" fontId="0" fillId="4" borderId="0" xfId="0" applyNumberFormat="1" applyFill="1" applyAlignment="1">
      <alignment horizontal="center"/>
    </xf>
    <xf numFmtId="2" fontId="0" fillId="3" borderId="0" xfId="0" applyNumberFormat="1" applyFill="1" applyAlignment="1">
      <alignment horizontal="center"/>
    </xf>
    <xf numFmtId="0" fontId="3" fillId="0" borderId="0" xfId="0" applyFont="1" applyAlignment="1">
      <alignment horizontal="right"/>
    </xf>
    <xf numFmtId="0" fontId="0" fillId="0" borderId="0" xfId="0" applyAlignment="1">
      <alignment horizontal="center"/>
    </xf>
    <xf numFmtId="0" fontId="10" fillId="0" borderId="0" xfId="0" applyFont="1"/>
    <xf numFmtId="0" fontId="3" fillId="5" borderId="0" xfId="0" applyFont="1" applyFill="1" applyAlignment="1">
      <alignment horizontal="center"/>
    </xf>
    <xf numFmtId="0" fontId="3" fillId="0" borderId="1" xfId="0" applyFont="1" applyBorder="1" applyAlignment="1">
      <alignment horizontal="right" vertical="center"/>
    </xf>
    <xf numFmtId="0" fontId="0" fillId="2" borderId="2" xfId="0" applyFill="1" applyBorder="1"/>
    <xf numFmtId="0" fontId="3" fillId="0" borderId="3" xfId="0" applyFont="1" applyBorder="1" applyAlignment="1">
      <alignment horizontal="left" vertical="center" wrapText="1"/>
    </xf>
    <xf numFmtId="2" fontId="1" fillId="4" borderId="0" xfId="0" applyNumberFormat="1" applyFont="1" applyFill="1" applyAlignment="1">
      <alignment horizontal="center"/>
    </xf>
    <xf numFmtId="0" fontId="1" fillId="4" borderId="0" xfId="0" applyFont="1" applyFill="1" applyAlignment="1">
      <alignment horizontal="center"/>
    </xf>
    <xf numFmtId="0" fontId="1" fillId="4" borderId="0" xfId="0" applyFont="1" applyFill="1" applyAlignment="1">
      <alignment horizontal="left"/>
    </xf>
    <xf numFmtId="2" fontId="1" fillId="4" borderId="0" xfId="0" applyNumberFormat="1" applyFont="1" applyFill="1" applyAlignment="1">
      <alignment horizontal="left"/>
    </xf>
    <xf numFmtId="164" fontId="1" fillId="4" borderId="0" xfId="0" applyNumberFormat="1" applyFont="1" applyFill="1" applyAlignment="1">
      <alignment horizontal="left"/>
    </xf>
    <xf numFmtId="1" fontId="1" fillId="4" borderId="0" xfId="0" applyNumberFormat="1" applyFont="1" applyFill="1" applyAlignment="1">
      <alignment horizontal="left"/>
    </xf>
    <xf numFmtId="0" fontId="10" fillId="0" borderId="0" xfId="0" applyFont="1"/>
    <xf numFmtId="0" fontId="2" fillId="0" borderId="0" xfId="0" applyFont="1"/>
    <xf numFmtId="0" fontId="7" fillId="0" borderId="0" xfId="0" applyFont="1"/>
    <xf numFmtId="0" fontId="8" fillId="0" borderId="0" xfId="0" applyFont="1"/>
    <xf numFmtId="0" fontId="3" fillId="6" borderId="0" xfId="0" applyFont="1" applyFill="1" applyAlignment="1">
      <alignment horizontal="center"/>
    </xf>
    <xf numFmtId="0" fontId="0" fillId="0" borderId="0" xfId="0" applyAlignment="1">
      <alignment wrapText="1"/>
    </xf>
    <xf numFmtId="0" fontId="12" fillId="7" borderId="0" xfId="1"/>
    <xf numFmtId="0" fontId="13" fillId="8" borderId="0" xfId="2" applyAlignment="1">
      <alignment wrapText="1"/>
    </xf>
    <xf numFmtId="0" fontId="14" fillId="9" borderId="4" xfId="3" applyAlignment="1">
      <alignment wrapText="1"/>
    </xf>
    <xf numFmtId="0" fontId="1" fillId="0" borderId="0" xfId="0" applyFont="1" applyAlignment="1">
      <alignment horizontal="center"/>
    </xf>
    <xf numFmtId="0" fontId="0" fillId="0" borderId="0" xfId="0" applyAlignment="1">
      <alignment horizontal="left"/>
    </xf>
    <xf numFmtId="0" fontId="10" fillId="0" borderId="0" xfId="0" applyFont="1" applyAlignment="1">
      <alignment horizontal="left"/>
    </xf>
    <xf numFmtId="0" fontId="3" fillId="5" borderId="0" xfId="0" applyFont="1" applyFill="1" applyAlignment="1">
      <alignment horizontal="center"/>
    </xf>
    <xf numFmtId="0" fontId="3" fillId="0" borderId="0" xfId="0" applyFont="1" applyAlignment="1">
      <alignment horizontal="right" vertical="top"/>
    </xf>
  </cellXfs>
  <cellStyles count="4">
    <cellStyle name="Good" xfId="1" builtinId="26"/>
    <cellStyle name="Input" xfId="3" builtinId="20"/>
    <cellStyle name="Neutral" xfId="2" builtinId="2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0</xdr:col>
      <xdr:colOff>6029325</xdr:colOff>
      <xdr:row>13</xdr:row>
      <xdr:rowOff>133350</xdr:rowOff>
    </xdr:from>
    <xdr:to>
      <xdr:col>0</xdr:col>
      <xdr:colOff>7146785</xdr:colOff>
      <xdr:row>15</xdr:row>
      <xdr:rowOff>146001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9325" y="2533650"/>
          <a:ext cx="1117460" cy="39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33</xdr:row>
      <xdr:rowOff>190481</xdr:rowOff>
    </xdr:from>
    <xdr:to>
      <xdr:col>10</xdr:col>
      <xdr:colOff>254000</xdr:colOff>
      <xdr:row>52</xdr:row>
      <xdr:rowOff>156863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6900" y="6857981"/>
          <a:ext cx="6400800" cy="3585882"/>
        </a:xfrm>
        <a:prstGeom prst="rect">
          <a:avLst/>
        </a:prstGeom>
      </xdr:spPr>
    </xdr:pic>
    <xdr:clientData/>
  </xdr:twoCellAnchor>
  <xdr:twoCellAnchor editAs="oneCell">
    <xdr:from>
      <xdr:col>0</xdr:col>
      <xdr:colOff>508000</xdr:colOff>
      <xdr:row>5</xdr:row>
      <xdr:rowOff>88900</xdr:rowOff>
    </xdr:from>
    <xdr:to>
      <xdr:col>0</xdr:col>
      <xdr:colOff>3683000</xdr:colOff>
      <xdr:row>6</xdr:row>
      <xdr:rowOff>241300</xdr:rowOff>
    </xdr:to>
    <xdr:pic>
      <xdr:nvPicPr>
        <xdr:cNvPr id="9" name="Picture 8"/>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1996" t="-5455" r="32610" b="-1"/>
        <a:stretch/>
      </xdr:blipFill>
      <xdr:spPr bwMode="auto">
        <a:xfrm>
          <a:off x="508000" y="1193800"/>
          <a:ext cx="3175000"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workbookViewId="0">
      <selection activeCell="A10" sqref="A10"/>
    </sheetView>
  </sheetViews>
  <sheetFormatPr defaultRowHeight="15" x14ac:dyDescent="0.25"/>
  <cols>
    <col min="1" max="1" width="119.85546875" customWidth="1"/>
  </cols>
  <sheetData>
    <row r="1" spans="1:1" x14ac:dyDescent="0.25">
      <c r="A1" s="47" t="s">
        <v>68</v>
      </c>
    </row>
    <row r="3" spans="1:1" x14ac:dyDescent="0.25">
      <c r="A3" t="s">
        <v>69</v>
      </c>
    </row>
    <row r="6" spans="1:1" ht="45" x14ac:dyDescent="0.25">
      <c r="A6" s="46" t="s">
        <v>65</v>
      </c>
    </row>
    <row r="7" spans="1:1" x14ac:dyDescent="0.25">
      <c r="A7" s="46"/>
    </row>
    <row r="8" spans="1:1" ht="60" x14ac:dyDescent="0.25">
      <c r="A8" s="46" t="s">
        <v>66</v>
      </c>
    </row>
    <row r="10" spans="1:1" ht="30" x14ac:dyDescent="0.25">
      <c r="A10" s="43" t="s">
        <v>67</v>
      </c>
    </row>
    <row r="12" spans="1:1" ht="90" x14ac:dyDescent="0.25">
      <c r="A12" s="45" t="s">
        <v>60</v>
      </c>
    </row>
    <row r="14" spans="1:1" x14ac:dyDescent="0.25">
      <c r="A14" s="26" t="s">
        <v>64</v>
      </c>
    </row>
    <row r="15" spans="1:1" x14ac:dyDescent="0.25">
      <c r="A15" t="s">
        <v>63</v>
      </c>
    </row>
    <row r="16" spans="1:1" x14ac:dyDescent="0.25">
      <c r="A16" t="s">
        <v>62</v>
      </c>
    </row>
    <row r="18" spans="1:1" x14ac:dyDescent="0.25">
      <c r="A18" s="44" t="s">
        <v>61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E35"/>
  <sheetViews>
    <sheetView zoomScale="75" zoomScaleNormal="75" workbookViewId="0"/>
  </sheetViews>
  <sheetFormatPr defaultRowHeight="15" x14ac:dyDescent="0.25"/>
  <cols>
    <col min="1" max="1" width="65.28515625" bestFit="1" customWidth="1"/>
    <col min="2" max="2" width="0.7109375" style="5" customWidth="1"/>
    <col min="4" max="4" width="0.7109375" style="5" customWidth="1"/>
    <col min="5" max="5" width="17.28515625" bestFit="1" customWidth="1"/>
    <col min="6" max="6" width="0.7109375" style="5" customWidth="1"/>
    <col min="7" max="7" width="47.5703125" style="4" customWidth="1"/>
    <col min="8" max="8" width="0.7109375" style="5" customWidth="1"/>
    <col min="9" max="9" width="16.5703125" customWidth="1"/>
  </cols>
  <sheetData>
    <row r="1" spans="1:57" ht="21" x14ac:dyDescent="0.35">
      <c r="A1" s="39" t="s">
        <v>56</v>
      </c>
      <c r="B1" s="39"/>
      <c r="D1" s="39"/>
      <c r="E1" s="39"/>
      <c r="G1" s="48"/>
      <c r="I1" s="9" t="s">
        <v>59</v>
      </c>
    </row>
    <row r="2" spans="1:57" ht="26.25" x14ac:dyDescent="0.4">
      <c r="A2" s="40" t="s">
        <v>33</v>
      </c>
      <c r="B2" s="40"/>
      <c r="D2" s="40"/>
      <c r="E2" s="40"/>
      <c r="G2" s="48"/>
    </row>
    <row r="3" spans="1:57" ht="18.75" x14ac:dyDescent="0.3">
      <c r="A3" s="41" t="s">
        <v>32</v>
      </c>
      <c r="B3" s="41"/>
      <c r="D3" s="41"/>
      <c r="E3" s="41"/>
      <c r="G3" s="12" t="s">
        <v>34</v>
      </c>
    </row>
    <row r="4" spans="1:57" s="5" customFormat="1" ht="4.5" customHeight="1" x14ac:dyDescent="0.25">
      <c r="G4" s="6"/>
    </row>
    <row r="5" spans="1:57" ht="15.75" thickBot="1" x14ac:dyDescent="0.3">
      <c r="A5" s="51" t="s">
        <v>41</v>
      </c>
      <c r="E5" s="10" t="s">
        <v>38</v>
      </c>
      <c r="G5" s="13" t="s">
        <v>35</v>
      </c>
    </row>
    <row r="6" spans="1:57" ht="45.75" customHeight="1" thickBot="1" x14ac:dyDescent="0.3">
      <c r="A6" s="51"/>
      <c r="E6" s="29" t="s">
        <v>39</v>
      </c>
      <c r="F6" s="30"/>
      <c r="G6" s="31" t="str">
        <f>"The Purity of the "&amp;G12&amp;" sample is "&amp;TEXT(G31, "0.00")&amp;"%"</f>
        <v>The Purity of the Catechin sample is 98.15%</v>
      </c>
    </row>
    <row r="7" spans="1:57" ht="28.5" customHeight="1" x14ac:dyDescent="0.25">
      <c r="A7" s="51"/>
      <c r="E7" s="11" t="s">
        <v>40</v>
      </c>
      <c r="G7" s="14" t="s">
        <v>21</v>
      </c>
    </row>
    <row r="8" spans="1:57" s="5" customFormat="1" ht="4.5" customHeight="1" x14ac:dyDescent="0.25">
      <c r="G8" s="6"/>
    </row>
    <row r="9" spans="1:57" ht="15.75" x14ac:dyDescent="0.25">
      <c r="A9" s="25" t="s">
        <v>52</v>
      </c>
      <c r="C9" s="28" t="s">
        <v>57</v>
      </c>
      <c r="E9" s="2" t="s">
        <v>37</v>
      </c>
      <c r="G9" s="22" t="s">
        <v>5</v>
      </c>
      <c r="I9" s="50" t="s">
        <v>58</v>
      </c>
      <c r="J9" s="50"/>
      <c r="K9" s="50"/>
      <c r="L9" s="50"/>
      <c r="M9" s="50"/>
      <c r="N9" s="50"/>
      <c r="O9" s="50"/>
      <c r="P9" s="50"/>
      <c r="Q9" s="50"/>
      <c r="R9" s="50"/>
      <c r="S9" s="50"/>
    </row>
    <row r="10" spans="1:57" s="5" customFormat="1" ht="4.5" customHeight="1" x14ac:dyDescent="0.25">
      <c r="G10" s="6"/>
    </row>
    <row r="11" spans="1:57" ht="15.75" x14ac:dyDescent="0.25">
      <c r="A11" s="2" t="s">
        <v>0</v>
      </c>
      <c r="I11" s="2" t="s">
        <v>29</v>
      </c>
    </row>
    <row r="12" spans="1:57" x14ac:dyDescent="0.25">
      <c r="A12" s="1" t="s">
        <v>1</v>
      </c>
      <c r="B12" s="7"/>
      <c r="C12" s="38"/>
      <c r="D12" s="7"/>
      <c r="E12" s="3" t="s">
        <v>4</v>
      </c>
      <c r="F12" s="7"/>
      <c r="G12" s="34" t="s">
        <v>30</v>
      </c>
      <c r="H12" s="7"/>
      <c r="I12" s="49" t="s">
        <v>53</v>
      </c>
      <c r="J12" s="49"/>
      <c r="K12" s="49"/>
      <c r="L12" s="49"/>
      <c r="M12" s="49"/>
      <c r="N12" s="49"/>
      <c r="O12" s="49"/>
      <c r="P12" s="49"/>
      <c r="Q12" s="49"/>
      <c r="R12" s="49"/>
      <c r="S12" s="49"/>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row>
    <row r="13" spans="1:57" ht="18" x14ac:dyDescent="0.35">
      <c r="A13" s="1" t="s">
        <v>2</v>
      </c>
      <c r="C13" s="28">
        <v>4</v>
      </c>
      <c r="E13" t="s">
        <v>3</v>
      </c>
      <c r="G13" s="35">
        <v>290.29000000000002</v>
      </c>
    </row>
    <row r="14" spans="1:57" x14ac:dyDescent="0.25">
      <c r="G14" s="20">
        <f>_xlfn.STDEV.P(J17:S17)</f>
        <v>0.43494367451429711</v>
      </c>
      <c r="I14" s="4" t="s">
        <v>28</v>
      </c>
      <c r="J14" s="17" t="s">
        <v>42</v>
      </c>
      <c r="K14" s="17" t="s">
        <v>43</v>
      </c>
      <c r="L14" s="17" t="s">
        <v>44</v>
      </c>
      <c r="M14" s="17" t="s">
        <v>45</v>
      </c>
      <c r="N14" s="17" t="s">
        <v>46</v>
      </c>
      <c r="O14" s="17" t="s">
        <v>47</v>
      </c>
      <c r="P14" s="17" t="s">
        <v>48</v>
      </c>
      <c r="Q14" s="17" t="s">
        <v>49</v>
      </c>
      <c r="R14" s="17" t="s">
        <v>50</v>
      </c>
      <c r="S14" s="17" t="s">
        <v>51</v>
      </c>
    </row>
    <row r="15" spans="1:57" ht="18" x14ac:dyDescent="0.35">
      <c r="A15" s="1" t="s">
        <v>7</v>
      </c>
      <c r="C15" s="42">
        <v>2</v>
      </c>
      <c r="E15" t="s">
        <v>6</v>
      </c>
      <c r="G15" s="19">
        <f>AVERAGE(J17:S17)</f>
        <v>99.371999999999986</v>
      </c>
      <c r="I15" s="4" t="s">
        <v>26</v>
      </c>
      <c r="J15" s="32">
        <v>298.58999999999997</v>
      </c>
      <c r="K15" s="32">
        <v>199</v>
      </c>
      <c r="L15" s="32">
        <v>100</v>
      </c>
      <c r="M15" s="32">
        <v>98.7</v>
      </c>
      <c r="N15" s="32">
        <v>99.13</v>
      </c>
      <c r="O15" s="23"/>
      <c r="P15" s="23"/>
      <c r="Q15" s="23"/>
      <c r="R15" s="23"/>
      <c r="S15" s="23"/>
    </row>
    <row r="16" spans="1:57" ht="18" x14ac:dyDescent="0.35">
      <c r="A16" s="1" t="s">
        <v>8</v>
      </c>
      <c r="C16" s="42">
        <v>2</v>
      </c>
      <c r="E16" t="s">
        <v>9</v>
      </c>
      <c r="G16" s="18">
        <v>1</v>
      </c>
      <c r="I16" s="1" t="s">
        <v>27</v>
      </c>
      <c r="J16" s="33">
        <v>3</v>
      </c>
      <c r="K16" s="33">
        <v>2</v>
      </c>
      <c r="L16" s="33">
        <v>1</v>
      </c>
      <c r="M16" s="33">
        <v>1</v>
      </c>
      <c r="N16" s="33">
        <v>1</v>
      </c>
      <c r="O16" s="15"/>
      <c r="P16" s="15"/>
      <c r="Q16" s="15"/>
      <c r="R16" s="15"/>
      <c r="S16" s="16"/>
    </row>
    <row r="17" spans="1:19" x14ac:dyDescent="0.25">
      <c r="I17" s="1" t="s">
        <v>31</v>
      </c>
      <c r="J17" s="24">
        <f t="shared" ref="J17:S17" si="0">IF(ISERROR(J15/J16),"",J15/J16)</f>
        <v>99.529999999999987</v>
      </c>
      <c r="K17" s="24">
        <f t="shared" si="0"/>
        <v>99.5</v>
      </c>
      <c r="L17" s="24">
        <f t="shared" si="0"/>
        <v>100</v>
      </c>
      <c r="M17" s="24">
        <f t="shared" si="0"/>
        <v>98.7</v>
      </c>
      <c r="N17" s="24">
        <f t="shared" si="0"/>
        <v>99.13</v>
      </c>
      <c r="O17" s="24" t="str">
        <f t="shared" si="0"/>
        <v/>
      </c>
      <c r="P17" s="24" t="str">
        <f t="shared" si="0"/>
        <v/>
      </c>
      <c r="Q17" s="24" t="str">
        <f t="shared" si="0"/>
        <v/>
      </c>
      <c r="R17" s="24" t="str">
        <f t="shared" si="0"/>
        <v/>
      </c>
      <c r="S17" s="24" t="str">
        <f t="shared" si="0"/>
        <v/>
      </c>
    </row>
    <row r="18" spans="1:19" s="5" customFormat="1" ht="4.5" customHeight="1" x14ac:dyDescent="0.25">
      <c r="G18" s="6"/>
    </row>
    <row r="19" spans="1:19" ht="15.75" x14ac:dyDescent="0.25">
      <c r="A19" s="2" t="s">
        <v>36</v>
      </c>
    </row>
    <row r="20" spans="1:19" ht="18" x14ac:dyDescent="0.35">
      <c r="A20" s="1" t="s">
        <v>25</v>
      </c>
      <c r="C20" s="28">
        <v>1</v>
      </c>
      <c r="E20" t="s">
        <v>10</v>
      </c>
      <c r="G20" s="35">
        <v>3.2</v>
      </c>
    </row>
    <row r="21" spans="1:19" s="5" customFormat="1" ht="4.5" customHeight="1" x14ac:dyDescent="0.25">
      <c r="G21" s="6"/>
    </row>
    <row r="22" spans="1:19" ht="15.75" x14ac:dyDescent="0.25">
      <c r="A22" s="2" t="s">
        <v>11</v>
      </c>
    </row>
    <row r="23" spans="1:19" x14ac:dyDescent="0.25">
      <c r="A23" s="1" t="s">
        <v>1</v>
      </c>
      <c r="B23" s="7"/>
      <c r="D23" s="7"/>
      <c r="E23" s="3" t="s">
        <v>12</v>
      </c>
      <c r="F23" s="7"/>
      <c r="G23" s="34" t="s">
        <v>16</v>
      </c>
      <c r="H23" s="7"/>
    </row>
    <row r="24" spans="1:19" ht="18" x14ac:dyDescent="0.35">
      <c r="A24" s="1" t="s">
        <v>2</v>
      </c>
      <c r="C24" s="28">
        <v>4</v>
      </c>
      <c r="E24" t="s">
        <v>13</v>
      </c>
      <c r="G24" s="35">
        <v>94.13</v>
      </c>
    </row>
    <row r="25" spans="1:19" ht="18" x14ac:dyDescent="0.35">
      <c r="A25" s="1" t="s">
        <v>24</v>
      </c>
      <c r="C25" s="28">
        <v>1</v>
      </c>
      <c r="E25" t="s">
        <v>20</v>
      </c>
      <c r="G25" s="36">
        <v>0.22800000000000001</v>
      </c>
    </row>
    <row r="26" spans="1:19" ht="18" x14ac:dyDescent="0.35">
      <c r="A26" s="1" t="s">
        <v>54</v>
      </c>
      <c r="C26" s="28">
        <v>1</v>
      </c>
      <c r="E26" t="s">
        <v>55</v>
      </c>
      <c r="G26" s="36">
        <v>0.99399999999999999</v>
      </c>
    </row>
    <row r="27" spans="1:19" ht="18" x14ac:dyDescent="0.35">
      <c r="A27" s="1" t="s">
        <v>7</v>
      </c>
      <c r="C27" s="28">
        <v>3</v>
      </c>
      <c r="E27" t="s">
        <v>14</v>
      </c>
      <c r="G27" s="35">
        <v>132.68</v>
      </c>
    </row>
    <row r="28" spans="1:19" ht="18" x14ac:dyDescent="0.35">
      <c r="A28" s="1" t="s">
        <v>8</v>
      </c>
      <c r="C28" s="28">
        <v>3</v>
      </c>
      <c r="E28" t="s">
        <v>15</v>
      </c>
      <c r="G28" s="37">
        <v>6</v>
      </c>
    </row>
    <row r="29" spans="1:19" s="5" customFormat="1" ht="4.5" customHeight="1" x14ac:dyDescent="0.25">
      <c r="G29" s="6"/>
    </row>
    <row r="30" spans="1:19" ht="15.75" x14ac:dyDescent="0.25">
      <c r="A30" s="2" t="s">
        <v>17</v>
      </c>
    </row>
    <row r="31" spans="1:19" ht="15.75" x14ac:dyDescent="0.25">
      <c r="A31" s="1" t="s">
        <v>18</v>
      </c>
      <c r="C31" s="28">
        <v>5</v>
      </c>
      <c r="E31" t="s">
        <v>19</v>
      </c>
      <c r="G31" s="21">
        <f>(G28*G15*G13*G25*G26*100)/(G16*G27*G24*G20)</f>
        <v>98.14882121084861</v>
      </c>
    </row>
    <row r="32" spans="1:19" s="5" customFormat="1" ht="4.5" customHeight="1" x14ac:dyDescent="0.25">
      <c r="G32" s="6"/>
    </row>
    <row r="33" spans="1:1" ht="15.75" x14ac:dyDescent="0.25">
      <c r="A33" s="2" t="s">
        <v>22</v>
      </c>
    </row>
    <row r="35" spans="1:1" x14ac:dyDescent="0.25">
      <c r="A35" s="8" t="s">
        <v>23</v>
      </c>
    </row>
  </sheetData>
  <protectedRanges>
    <protectedRange sqref="G23:G28" name="InternalCalibrantData"/>
    <protectedRange sqref="G20" name="Weight"/>
    <protectedRange sqref="J15:S16" name="IntegralsProtons"/>
    <protectedRange sqref="G12:G13" name="TargetAnalyteInfo"/>
  </protectedRanges>
  <mergeCells count="4">
    <mergeCell ref="I12:S12"/>
    <mergeCell ref="G1:G2"/>
    <mergeCell ref="I9:S9"/>
    <mergeCell ref="A5:A7"/>
  </mergeCells>
  <printOptions horizontalCentered="1"/>
  <pageMargins left="0.45" right="0.45" top="1" bottom="0.75" header="0.3" footer="0.3"/>
  <pageSetup scale="52" orientation="landscape" r:id="rId1"/>
  <headerFooter>
    <oddHeader>&amp;L&amp;12qHNMR Workbook&amp;C&amp;12Absolute Method w/IC&amp;R&amp;12gfp@uic.edu</oddHeader>
  </headerFooter>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Disclaimer-License</vt:lpstr>
      <vt:lpstr>Absolute_IC_qHNMR</vt:lpstr>
      <vt:lpstr>Absolute_IC_qHNMR!Print_Area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gfp</dc:creator>
  <cp:lastModifiedBy>BJO</cp:lastModifiedBy>
  <cp:lastPrinted>2014-05-11T23:59:37Z</cp:lastPrinted>
  <dcterms:created xsi:type="dcterms:W3CDTF">2014-03-02T14:48:04Z</dcterms:created>
  <dcterms:modified xsi:type="dcterms:W3CDTF">2014-10-16T15:27:13Z</dcterms:modified>
</cp:coreProperties>
</file>